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288" windowWidth="15576" windowHeight="5796" activeTab="1"/>
  </bookViews>
  <sheets>
    <sheet name="отчет об исп.за 1 пол." sheetId="1" r:id="rId1"/>
    <sheet name="сведения о числен." sheetId="2" r:id="rId2"/>
  </sheets>
  <definedNames>
    <definedName name="_xlnm.Print_Area" localSheetId="0">'отчет об исп.за 1 пол.'!$A$1:$D$51</definedName>
  </definedNames>
  <calcPr fullCalcOnLoad="1"/>
</workbook>
</file>

<file path=xl/sharedStrings.xml><?xml version="1.0" encoding="utf-8"?>
<sst xmlns="http://schemas.openxmlformats.org/spreadsheetml/2006/main" count="104" uniqueCount="98">
  <si>
    <t>№ п/п</t>
  </si>
  <si>
    <t>Показатели</t>
  </si>
  <si>
    <t>Доходы</t>
  </si>
  <si>
    <t>1.1</t>
  </si>
  <si>
    <t>1.1.1</t>
  </si>
  <si>
    <t>1.1.2</t>
  </si>
  <si>
    <t>1.1.3</t>
  </si>
  <si>
    <t>1.1.4</t>
  </si>
  <si>
    <t>1.1.5</t>
  </si>
  <si>
    <t>1.1.7</t>
  </si>
  <si>
    <t>1.1.8</t>
  </si>
  <si>
    <t>1.2</t>
  </si>
  <si>
    <t>Безвозмездные поступления</t>
  </si>
  <si>
    <t>1.2.1</t>
  </si>
  <si>
    <t>1.2.2</t>
  </si>
  <si>
    <t>1.2.3</t>
  </si>
  <si>
    <t>Расходы (по разделам)</t>
  </si>
  <si>
    <t>2.1</t>
  </si>
  <si>
    <t>2.2</t>
  </si>
  <si>
    <t>2.3</t>
  </si>
  <si>
    <t>2.4</t>
  </si>
  <si>
    <t>2.5</t>
  </si>
  <si>
    <t>2.7</t>
  </si>
  <si>
    <t>2.8</t>
  </si>
  <si>
    <t>2.9</t>
  </si>
  <si>
    <t>Превышение доходов над расходами (+), дефицит (-)</t>
  </si>
  <si>
    <t>Источники покрытия дефицита</t>
  </si>
  <si>
    <t>Изменение остатков средств на счетах по учету средств бюджета</t>
  </si>
  <si>
    <t>3.1</t>
  </si>
  <si>
    <t>2.6</t>
  </si>
  <si>
    <t>Разница</t>
  </si>
  <si>
    <t>к Положению о бюджетном устройстве</t>
  </si>
  <si>
    <t xml:space="preserve">и  бюджетном  процессе в муниципальном </t>
  </si>
  <si>
    <t>Приложение № 6</t>
  </si>
  <si>
    <t xml:space="preserve">в муниципальном образовании "Катунинское" </t>
  </si>
  <si>
    <t>Показатель</t>
  </si>
  <si>
    <t>Численность (единиц)</t>
  </si>
  <si>
    <t>2.</t>
  </si>
  <si>
    <t>Муниципальные служащие всего, в том числе:</t>
  </si>
  <si>
    <t>работники других муниципальных учреждений</t>
  </si>
  <si>
    <t>Приложение 7</t>
  </si>
  <si>
    <t xml:space="preserve">к "Положению о бюджетном </t>
  </si>
  <si>
    <t xml:space="preserve">устройстве и  бюджетном  процессе в </t>
  </si>
  <si>
    <t xml:space="preserve">муниципальном образовании </t>
  </si>
  <si>
    <t xml:space="preserve">"Катунинское" </t>
  </si>
  <si>
    <t xml:space="preserve">Отчет об исполнении бюджета  МО "Катунинское" </t>
  </si>
  <si>
    <t>Налоговые и неналоговые</t>
  </si>
  <si>
    <t xml:space="preserve">Налог на доходы физических лиц </t>
  </si>
  <si>
    <t xml:space="preserve">Налог на имущество физических лиц </t>
  </si>
  <si>
    <t xml:space="preserve">Земельный налог  </t>
  </si>
  <si>
    <t xml:space="preserve">Государственная  пошлина  </t>
  </si>
  <si>
    <t xml:space="preserve">Доходы от сдачи в аренду имущества </t>
  </si>
  <si>
    <t>Доходы от реализации иного имущества, находящегося в собственности поселений</t>
  </si>
  <si>
    <t>1.1.9</t>
  </si>
  <si>
    <t>1.1.10</t>
  </si>
  <si>
    <t xml:space="preserve">Дотации </t>
  </si>
  <si>
    <t xml:space="preserve">Субвенции </t>
  </si>
  <si>
    <t xml:space="preserve">Прочие межбюджетные трансферты, передаваемые бюджетам поселений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</si>
  <si>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</si>
  <si>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</si>
  <si>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</si>
  <si>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</si>
  <si>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</si>
  <si>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</si>
  <si>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</si>
  <si>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</si>
  <si>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</si>
  <si>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Норма 25%</t>
  </si>
  <si>
    <t>1.1.6</t>
  </si>
  <si>
    <t>1.2.4</t>
  </si>
  <si>
    <t>1.1.11</t>
  </si>
  <si>
    <t>Прочие доходы от оказания платных услуг (работ) получателями средств бюджетов сельских поселений</t>
  </si>
  <si>
    <t>Единый сельскохозяйственный налог</t>
  </si>
  <si>
    <t>рублей</t>
  </si>
  <si>
    <t xml:space="preserve">Доходы от уплаты акцизов </t>
  </si>
  <si>
    <t>Прочие неналоговые доходы бюджетов сельских поселений</t>
  </si>
  <si>
    <t>1.1.12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</si>
  <si>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</si>
  <si>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 общего характера бюджетам субъектов Российской Федерации и муниципальных образований</t>
  </si>
  <si>
    <t>Глава МО "Катунинское"</t>
  </si>
  <si>
    <t>М.В. Михайлов</t>
  </si>
  <si>
    <t>2.11</t>
  </si>
  <si>
    <t>Охрана окружающей среды</t>
  </si>
  <si>
    <t>ШТРАФЫ, САНКЦИИ, ВОЗМЕЩЕНИЕ УЩЕРБА</t>
  </si>
  <si>
    <t>Доходы от продажи квартир, находящихся в собственности поселений</t>
  </si>
  <si>
    <t>Невыясненные платежи</t>
  </si>
  <si>
    <t>План на 2020 год</t>
  </si>
  <si>
    <t>1.</t>
  </si>
  <si>
    <t>2.1.</t>
  </si>
  <si>
    <t>в администрации</t>
  </si>
  <si>
    <t>Работники муниципальных учреждений всего, в том числе:</t>
  </si>
  <si>
    <t>работники МКУ «Катунинское»</t>
  </si>
  <si>
    <t>2.2.</t>
  </si>
  <si>
    <t>Фактические расходы на оплату труда, тыс.руб.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</si>
  <si>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</si>
  <si>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за 12 месяцев 2020 года</t>
  </si>
  <si>
    <t>Исполнено за 12 месяцев 2020 года</t>
  </si>
  <si>
    <t>Сведения о численности муниципальных служащих и работников мунициальных учреждений муниципального образования "Катунинское"  за 12 месяцев 2020 года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</si>
</sst>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_ ;[Red]\-#,##0.0\ "/>
    <numFmt numFmtId="196" formatCode="00\.00\.00"/>
    <numFmt numFmtId="197" formatCode="#,##0.00_ ;[Red]\-#,##0.00\ 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97" fontId="4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13" xfId="0" applyFont="1" applyBorder="1" applyAlignment="1">
      <alignment horizontal="center" vertical="center"/>
    </xf>
    <xf numFmtId="19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left"/>
    </xf>
    <xf numFmtId="19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194" fontId="0" fillId="0" borderId="0" xfId="0" applyNumberFormat="1" applyFont="1" applyAlignment="1">
      <alignment horizontal="left"/>
    </xf>
    <xf numFmtId="197" fontId="0" fillId="0" borderId="0" xfId="0" applyNumberFormat="1" applyAlignment="1">
      <alignment horizontal="left"/>
    </xf>
    <xf numFmtId="197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7" fontId="4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194" fontId="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196" fontId="4" fillId="0" borderId="12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97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197" fontId="0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97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194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4" fontId="4" fillId="0" borderId="12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99"/>
  <sheetViews>
    <sheetView view="pageBreakPreview" zoomScaleSheetLayoutView="100" zoomScalePageLayoutView="0" workbookViewId="0" topLeftCell="A31">
      <selection activeCell="G42" sqref="G42"/>
    </sheetView>
  </sheetViews>
  <sheetFormatPr defaultColWidth="9.140625" defaultRowHeight="12.75"/>
  <cols>
    <col min="1" max="1" width="7.8515625" style="4" customWidth="1"/>
    <col min="2" max="2" width="41.28125" style="44" customWidth="1"/>
    <col min="3" max="3" width="17.8515625" style="27" customWidth="1"/>
    <col min="4" max="4" width="18.140625" style="27" customWidth="1"/>
    <col min="5" max="5" width="11.140625" style="33" hidden="1" customWidth="1"/>
    <col min="6" max="6" width="17.7109375" style="4" hidden="1" customWidth="1"/>
    <col min="7" max="7" width="12.28125" style="0" customWidth="1"/>
    <col min="8" max="8" width="10.57421875" style="12" customWidth="1"/>
    <col min="9" max="9" width="16.7109375" style="14" customWidth="1"/>
    <col min="10" max="10" width="9.140625" style="12" customWidth="1"/>
    <col min="11" max="11" width="9.57421875" style="0" bestFit="1" customWidth="1"/>
  </cols>
  <sheetData>
    <row r="1" ht="12.75">
      <c r="D1" s="36" t="s">
        <v>40</v>
      </c>
    </row>
    <row r="2" spans="3:4" ht="12.75">
      <c r="C2" s="71" t="s">
        <v>41</v>
      </c>
      <c r="D2" s="71"/>
    </row>
    <row r="3" spans="3:4" ht="12.75">
      <c r="C3" s="71" t="s">
        <v>42</v>
      </c>
      <c r="D3" s="71"/>
    </row>
    <row r="4" spans="3:4" ht="12.75">
      <c r="C4" s="71" t="s">
        <v>43</v>
      </c>
      <c r="D4" s="71"/>
    </row>
    <row r="5" spans="3:4" ht="12.75">
      <c r="C5" s="71" t="s">
        <v>44</v>
      </c>
      <c r="D5" s="71"/>
    </row>
    <row r="6" spans="3:4" ht="12.75">
      <c r="C6" s="28"/>
      <c r="D6" s="28"/>
    </row>
    <row r="7" spans="1:6" ht="20.25" customHeight="1">
      <c r="A7" s="72" t="s">
        <v>45</v>
      </c>
      <c r="B7" s="72"/>
      <c r="C7" s="72"/>
      <c r="D7" s="72"/>
      <c r="F7" s="33"/>
    </row>
    <row r="8" spans="1:6" ht="17.25">
      <c r="A8" s="72" t="s">
        <v>95</v>
      </c>
      <c r="B8" s="72"/>
      <c r="C8" s="72"/>
      <c r="D8" s="72"/>
      <c r="F8" s="33"/>
    </row>
    <row r="9" spans="1:6" ht="18" customHeight="1" thickBot="1">
      <c r="A9" s="3"/>
      <c r="B9" s="45"/>
      <c r="C9" s="29"/>
      <c r="D9" s="28" t="s">
        <v>73</v>
      </c>
      <c r="F9" s="33"/>
    </row>
    <row r="10" spans="1:6" ht="26.25">
      <c r="A10" s="7" t="s">
        <v>0</v>
      </c>
      <c r="B10" s="8" t="s">
        <v>1</v>
      </c>
      <c r="C10" s="9" t="s">
        <v>86</v>
      </c>
      <c r="D10" s="9" t="s">
        <v>96</v>
      </c>
      <c r="E10" s="34" t="s">
        <v>67</v>
      </c>
      <c r="F10" s="11" t="s">
        <v>30</v>
      </c>
    </row>
    <row r="11" spans="1:6" ht="11.25" customHeight="1">
      <c r="A11" s="13">
        <v>1</v>
      </c>
      <c r="B11" s="30">
        <v>2</v>
      </c>
      <c r="C11" s="30">
        <v>3</v>
      </c>
      <c r="D11" s="30">
        <v>4</v>
      </c>
      <c r="E11" s="32"/>
      <c r="F11" s="32"/>
    </row>
    <row r="12" spans="1:10" s="5" customFormat="1" ht="17.25">
      <c r="A12" s="38">
        <v>1</v>
      </c>
      <c r="B12" s="51" t="s">
        <v>2</v>
      </c>
      <c r="C12" s="52">
        <f>C13+C28</f>
        <v>53877643.14</v>
      </c>
      <c r="D12" s="52">
        <f>D13+D28</f>
        <v>50206102.12</v>
      </c>
      <c r="E12" s="35">
        <f>C12*25%</f>
        <v>13469410.785</v>
      </c>
      <c r="F12" s="50">
        <f aca="true" t="shared" si="0" ref="F12:F29">D12-E12</f>
        <v>36736691.33499999</v>
      </c>
      <c r="H12" s="20"/>
      <c r="I12" s="21"/>
      <c r="J12" s="20"/>
    </row>
    <row r="13" spans="1:10" s="22" customFormat="1" ht="21" customHeight="1">
      <c r="A13" s="39" t="s">
        <v>3</v>
      </c>
      <c r="B13" s="40" t="s">
        <v>46</v>
      </c>
      <c r="C13" s="52">
        <f>SUM(C14:C27)</f>
        <v>12005367.67</v>
      </c>
      <c r="D13" s="52">
        <f>SUM(D14:D27)</f>
        <v>8333826.65</v>
      </c>
      <c r="E13" s="35">
        <f aca="true" t="shared" si="1" ref="E13:E41">C13*25%</f>
        <v>3001341.9175</v>
      </c>
      <c r="F13" s="50">
        <f t="shared" si="0"/>
        <v>5332484.7325</v>
      </c>
      <c r="H13" s="23"/>
      <c r="I13" s="24"/>
      <c r="J13" s="23"/>
    </row>
    <row r="14" spans="1:6" ht="17.25" customHeight="1">
      <c r="A14" s="41" t="s">
        <v>4</v>
      </c>
      <c r="B14" s="49" t="s">
        <v>47</v>
      </c>
      <c r="C14" s="31">
        <v>739000</v>
      </c>
      <c r="D14" s="31">
        <v>654278.6</v>
      </c>
      <c r="E14" s="35">
        <f t="shared" si="1"/>
        <v>184750</v>
      </c>
      <c r="F14" s="50">
        <f t="shared" si="0"/>
        <v>469528.6</v>
      </c>
    </row>
    <row r="15" spans="1:6" ht="19.5" customHeight="1">
      <c r="A15" s="41" t="s">
        <v>5</v>
      </c>
      <c r="B15" s="49" t="s">
        <v>72</v>
      </c>
      <c r="C15" s="31">
        <v>0</v>
      </c>
      <c r="D15" s="31">
        <v>0</v>
      </c>
      <c r="E15" s="35">
        <f t="shared" si="1"/>
        <v>0</v>
      </c>
      <c r="F15" s="50">
        <f t="shared" si="0"/>
        <v>0</v>
      </c>
    </row>
    <row r="16" spans="1:6" ht="21" customHeight="1">
      <c r="A16" s="41" t="s">
        <v>6</v>
      </c>
      <c r="B16" s="49" t="s">
        <v>74</v>
      </c>
      <c r="C16" s="31">
        <v>0</v>
      </c>
      <c r="D16" s="31">
        <v>0</v>
      </c>
      <c r="E16" s="35">
        <f t="shared" si="1"/>
        <v>0</v>
      </c>
      <c r="F16" s="50">
        <f t="shared" si="0"/>
        <v>0</v>
      </c>
    </row>
    <row r="17" spans="1:11" ht="19.5" customHeight="1">
      <c r="A17" s="41" t="s">
        <v>7</v>
      </c>
      <c r="B17" s="42" t="s">
        <v>48</v>
      </c>
      <c r="C17" s="31">
        <v>1317751.94</v>
      </c>
      <c r="D17" s="31">
        <v>1317751.94</v>
      </c>
      <c r="E17" s="35">
        <f t="shared" si="1"/>
        <v>329437.985</v>
      </c>
      <c r="F17" s="50">
        <f t="shared" si="0"/>
        <v>988313.955</v>
      </c>
      <c r="K17" s="12"/>
    </row>
    <row r="18" spans="1:11" s="12" customFormat="1" ht="21.75" customHeight="1">
      <c r="A18" s="41" t="s">
        <v>8</v>
      </c>
      <c r="B18" s="49" t="s">
        <v>49</v>
      </c>
      <c r="C18" s="31">
        <f>399871.62+364474.04</f>
        <v>764345.6599999999</v>
      </c>
      <c r="D18" s="31">
        <f>399871.62+364474.04</f>
        <v>764345.6599999999</v>
      </c>
      <c r="E18" s="35">
        <f t="shared" si="1"/>
        <v>191086.41499999998</v>
      </c>
      <c r="F18" s="50">
        <f t="shared" si="0"/>
        <v>573259.2449999999</v>
      </c>
      <c r="G18"/>
      <c r="I18" s="14"/>
      <c r="K18"/>
    </row>
    <row r="19" spans="1:11" s="12" customFormat="1" ht="20.25" customHeight="1">
      <c r="A19" s="41" t="s">
        <v>68</v>
      </c>
      <c r="B19" s="49" t="s">
        <v>83</v>
      </c>
      <c r="C19" s="31">
        <v>10000</v>
      </c>
      <c r="D19" s="31">
        <v>1000</v>
      </c>
      <c r="E19" s="35">
        <f t="shared" si="1"/>
        <v>2500</v>
      </c>
      <c r="F19" s="50">
        <f t="shared" si="0"/>
        <v>-1500</v>
      </c>
      <c r="G19"/>
      <c r="I19" s="14"/>
      <c r="K19"/>
    </row>
    <row r="20" spans="1:11" s="12" customFormat="1" ht="21" customHeight="1">
      <c r="A20" s="41" t="s">
        <v>9</v>
      </c>
      <c r="B20" s="49" t="s">
        <v>50</v>
      </c>
      <c r="C20" s="31">
        <v>2400</v>
      </c>
      <c r="D20" s="31">
        <v>2400</v>
      </c>
      <c r="E20" s="35">
        <f t="shared" si="1"/>
        <v>600</v>
      </c>
      <c r="F20" s="50">
        <f t="shared" si="0"/>
        <v>1800</v>
      </c>
      <c r="G20"/>
      <c r="I20" s="14"/>
      <c r="K20"/>
    </row>
    <row r="21" spans="1:11" s="12" customFormat="1" ht="39" customHeight="1">
      <c r="A21" s="41" t="s">
        <v>10</v>
      </c>
      <c r="B21" s="49" t="s">
        <v>51</v>
      </c>
      <c r="C21" s="31">
        <f>87159.56+1085342.84</f>
        <v>1172502.4000000001</v>
      </c>
      <c r="D21" s="31">
        <f>87159.56+1068758.32</f>
        <v>1155917.8800000001</v>
      </c>
      <c r="E21" s="35">
        <f t="shared" si="1"/>
        <v>293125.60000000003</v>
      </c>
      <c r="F21" s="50">
        <f t="shared" si="0"/>
        <v>862792.28</v>
      </c>
      <c r="G21"/>
      <c r="I21" s="14"/>
      <c r="K21"/>
    </row>
    <row r="22" spans="1:11" s="12" customFormat="1" ht="174" customHeight="1">
      <c r="A22" s="41" t="s">
        <v>53</v>
      </c>
      <c r="B22" s="49" t="s">
        <v>94</v>
      </c>
      <c r="C22" s="31">
        <v>2448000</v>
      </c>
      <c r="D22" s="31">
        <v>1784973.57</v>
      </c>
      <c r="E22" s="35">
        <f>C22*25%</f>
        <v>612000</v>
      </c>
      <c r="F22" s="50">
        <f t="shared" si="0"/>
        <v>1172973.57</v>
      </c>
      <c r="G22"/>
      <c r="I22" s="14"/>
      <c r="K22"/>
    </row>
    <row r="23" spans="1:11" s="12" customFormat="1" ht="57" customHeight="1">
      <c r="A23" s="41" t="s">
        <v>54</v>
      </c>
      <c r="B23" s="53" t="s">
        <v>52</v>
      </c>
      <c r="C23" s="31">
        <v>4489867.67</v>
      </c>
      <c r="D23" s="31">
        <v>1608000</v>
      </c>
      <c r="E23" s="35">
        <f t="shared" si="1"/>
        <v>1122466.9175</v>
      </c>
      <c r="F23" s="50">
        <f t="shared" si="0"/>
        <v>485533.0825</v>
      </c>
      <c r="G23"/>
      <c r="I23" s="14"/>
      <c r="K23"/>
    </row>
    <row r="24" spans="1:11" s="12" customFormat="1" ht="57" customHeight="1">
      <c r="A24" s="41" t="s">
        <v>70</v>
      </c>
      <c r="B24" s="53" t="s">
        <v>84</v>
      </c>
      <c r="C24" s="31">
        <v>1027500</v>
      </c>
      <c r="D24" s="31">
        <v>1027500</v>
      </c>
      <c r="E24" s="35"/>
      <c r="F24" s="50"/>
      <c r="G24"/>
      <c r="I24" s="14"/>
      <c r="K24"/>
    </row>
    <row r="25" spans="1:11" s="12" customFormat="1" ht="18.75" customHeight="1">
      <c r="A25" s="41" t="s">
        <v>70</v>
      </c>
      <c r="B25" s="46" t="s">
        <v>85</v>
      </c>
      <c r="C25" s="31">
        <v>0</v>
      </c>
      <c r="D25" s="31">
        <v>0</v>
      </c>
      <c r="E25" s="35">
        <f t="shared" si="1"/>
        <v>0</v>
      </c>
      <c r="F25" s="50">
        <f t="shared" si="0"/>
        <v>0</v>
      </c>
      <c r="G25"/>
      <c r="I25" s="14"/>
      <c r="K25"/>
    </row>
    <row r="26" spans="1:11" s="23" customFormat="1" ht="43.5" customHeight="1">
      <c r="A26" s="41" t="s">
        <v>76</v>
      </c>
      <c r="B26" s="53" t="s">
        <v>75</v>
      </c>
      <c r="C26" s="31">
        <v>34000</v>
      </c>
      <c r="D26" s="31">
        <v>17659</v>
      </c>
      <c r="E26" s="35">
        <f t="shared" si="1"/>
        <v>8500</v>
      </c>
      <c r="F26" s="50">
        <f t="shared" si="0"/>
        <v>9159</v>
      </c>
      <c r="G26" s="22"/>
      <c r="I26" s="24"/>
      <c r="K26" s="22"/>
    </row>
    <row r="27" spans="1:11" s="12" customFormat="1" ht="47.25" customHeight="1" hidden="1">
      <c r="A27" s="41" t="s">
        <v>76</v>
      </c>
      <c r="B27" s="43" t="s">
        <v>71</v>
      </c>
      <c r="C27" s="31"/>
      <c r="D27" s="31"/>
      <c r="E27" s="35">
        <f t="shared" si="1"/>
        <v>0</v>
      </c>
      <c r="F27" s="50">
        <f t="shared" si="0"/>
        <v>0</v>
      </c>
      <c r="G27"/>
      <c r="I27" s="14"/>
      <c r="K27"/>
    </row>
    <row r="28" spans="1:11" s="12" customFormat="1" ht="21.75" customHeight="1">
      <c r="A28" s="39" t="s">
        <v>11</v>
      </c>
      <c r="B28" s="54" t="s">
        <v>12</v>
      </c>
      <c r="C28" s="52">
        <f>SUM(C29:C32)</f>
        <v>41872275.47</v>
      </c>
      <c r="D28" s="52">
        <f>SUM(D29:D32)</f>
        <v>41872275.47</v>
      </c>
      <c r="E28" s="35">
        <f t="shared" si="1"/>
        <v>10468068.8675</v>
      </c>
      <c r="F28" s="50">
        <f t="shared" si="0"/>
        <v>31404206.6025</v>
      </c>
      <c r="G28"/>
      <c r="I28" s="14"/>
      <c r="K28"/>
    </row>
    <row r="29" spans="1:11" s="12" customFormat="1" ht="20.25" customHeight="1">
      <c r="A29" s="41" t="s">
        <v>13</v>
      </c>
      <c r="B29" s="49" t="s">
        <v>55</v>
      </c>
      <c r="C29" s="31">
        <v>1344800</v>
      </c>
      <c r="D29" s="31">
        <v>1344800</v>
      </c>
      <c r="E29" s="35">
        <f t="shared" si="1"/>
        <v>336200</v>
      </c>
      <c r="F29" s="50">
        <f t="shared" si="0"/>
        <v>1008600</v>
      </c>
      <c r="G29"/>
      <c r="I29" s="14"/>
      <c r="K29"/>
    </row>
    <row r="30" spans="1:11" s="12" customFormat="1" ht="23.25" customHeight="1">
      <c r="A30" s="41" t="s">
        <v>14</v>
      </c>
      <c r="B30" s="49" t="s">
        <v>56</v>
      </c>
      <c r="C30" s="31">
        <v>475400</v>
      </c>
      <c r="D30" s="31">
        <v>475400</v>
      </c>
      <c r="E30" s="35"/>
      <c r="F30" s="50"/>
      <c r="G30"/>
      <c r="I30" s="14"/>
      <c r="K30"/>
    </row>
    <row r="31" spans="1:11" s="20" customFormat="1" ht="35.25" customHeight="1">
      <c r="A31" s="41" t="s">
        <v>15</v>
      </c>
      <c r="B31" s="49" t="s">
        <v>57</v>
      </c>
      <c r="C31" s="31">
        <f>41872275.47-C29-C30</f>
        <v>40052075.47</v>
      </c>
      <c r="D31" s="31">
        <f>41872275.47-D29-D30</f>
        <v>40052075.47</v>
      </c>
      <c r="E31" s="35">
        <f t="shared" si="1"/>
        <v>10013018.8675</v>
      </c>
      <c r="F31" s="50">
        <f aca="true" t="shared" si="2" ref="F31:F41">D31-E31</f>
        <v>30039056.6025</v>
      </c>
      <c r="G31" s="5"/>
      <c r="I31" s="21"/>
      <c r="K31" s="5"/>
    </row>
    <row r="32" spans="1:11" s="20" customFormat="1" ht="97.5" customHeight="1" hidden="1">
      <c r="A32" s="41" t="s">
        <v>69</v>
      </c>
      <c r="B32" s="43" t="s">
        <v>77</v>
      </c>
      <c r="C32" s="31">
        <v>0</v>
      </c>
      <c r="D32" s="31">
        <v>0</v>
      </c>
      <c r="E32" s="35">
        <f t="shared" si="1"/>
        <v>0</v>
      </c>
      <c r="F32" s="50">
        <f t="shared" si="2"/>
        <v>0</v>
      </c>
      <c r="G32" s="25"/>
      <c r="I32" s="21"/>
      <c r="K32" s="5"/>
    </row>
    <row r="33" spans="1:11" s="20" customFormat="1" ht="17.25">
      <c r="A33" s="38">
        <v>2</v>
      </c>
      <c r="B33" s="55" t="s">
        <v>16</v>
      </c>
      <c r="C33" s="52">
        <f>SUM(C34:C44)</f>
        <v>55443440.70999999</v>
      </c>
      <c r="D33" s="52">
        <f>SUM(D34:D44)</f>
        <v>51699426.82</v>
      </c>
      <c r="E33" s="35">
        <f t="shared" si="1"/>
        <v>13860860.177499998</v>
      </c>
      <c r="F33" s="50">
        <f t="shared" si="2"/>
        <v>37838566.6425</v>
      </c>
      <c r="G33" s="5"/>
      <c r="I33" s="21"/>
      <c r="K33" s="5"/>
    </row>
    <row r="34" spans="1:11" s="20" customFormat="1" ht="24" customHeight="1">
      <c r="A34" s="41" t="s">
        <v>17</v>
      </c>
      <c r="B34" s="49" t="s">
        <v>58</v>
      </c>
      <c r="C34" s="31">
        <v>4163016.27</v>
      </c>
      <c r="D34" s="31">
        <v>3266883.82</v>
      </c>
      <c r="E34" s="35">
        <f t="shared" si="1"/>
        <v>1040754.0675</v>
      </c>
      <c r="F34" s="50">
        <f t="shared" si="2"/>
        <v>2226129.7525</v>
      </c>
      <c r="G34" s="5"/>
      <c r="I34" s="21"/>
      <c r="K34" s="5"/>
    </row>
    <row r="35" spans="1:11" s="20" customFormat="1" ht="21" customHeight="1">
      <c r="A35" s="41" t="s">
        <v>18</v>
      </c>
      <c r="B35" s="49" t="s">
        <v>59</v>
      </c>
      <c r="C35" s="31">
        <v>412900</v>
      </c>
      <c r="D35" s="31">
        <v>412900</v>
      </c>
      <c r="E35" s="35">
        <f t="shared" si="1"/>
        <v>103225</v>
      </c>
      <c r="F35" s="50">
        <f t="shared" si="2"/>
        <v>309675</v>
      </c>
      <c r="G35" s="25"/>
      <c r="I35" s="21"/>
      <c r="K35" s="5"/>
    </row>
    <row r="36" spans="1:11" s="20" customFormat="1" ht="18.75" customHeight="1">
      <c r="A36" s="41" t="s">
        <v>19</v>
      </c>
      <c r="B36" s="49" t="s">
        <v>60</v>
      </c>
      <c r="C36" s="31">
        <v>40000</v>
      </c>
      <c r="D36" s="31">
        <v>40000</v>
      </c>
      <c r="E36" s="35">
        <f t="shared" si="1"/>
        <v>10000</v>
      </c>
      <c r="F36" s="50">
        <f t="shared" si="2"/>
        <v>30000</v>
      </c>
      <c r="G36" s="5"/>
      <c r="I36" s="21"/>
      <c r="K36" s="5"/>
    </row>
    <row r="37" spans="1:11" s="20" customFormat="1" ht="21.75" customHeight="1">
      <c r="A37" s="41" t="s">
        <v>20</v>
      </c>
      <c r="B37" s="49" t="s">
        <v>61</v>
      </c>
      <c r="C37" s="31">
        <v>5876139.96</v>
      </c>
      <c r="D37" s="31">
        <v>5736851.99</v>
      </c>
      <c r="E37" s="35">
        <f t="shared" si="1"/>
        <v>1469034.99</v>
      </c>
      <c r="F37" s="50">
        <f t="shared" si="2"/>
        <v>4267817</v>
      </c>
      <c r="G37" s="5"/>
      <c r="I37" s="21"/>
      <c r="K37" s="5"/>
    </row>
    <row r="38" spans="1:11" s="20" customFormat="1" ht="21.75" customHeight="1">
      <c r="A38" s="41" t="s">
        <v>21</v>
      </c>
      <c r="B38" s="56" t="s">
        <v>62</v>
      </c>
      <c r="C38" s="31">
        <v>44470970.43</v>
      </c>
      <c r="D38" s="31">
        <v>41776554.13</v>
      </c>
      <c r="E38" s="35">
        <f t="shared" si="1"/>
        <v>11117742.6075</v>
      </c>
      <c r="F38" s="50">
        <f t="shared" si="2"/>
        <v>30658811.5225</v>
      </c>
      <c r="G38" s="5"/>
      <c r="I38" s="21"/>
      <c r="K38" s="5"/>
    </row>
    <row r="39" spans="1:11" s="20" customFormat="1" ht="18">
      <c r="A39" s="41" t="s">
        <v>29</v>
      </c>
      <c r="B39" s="56" t="s">
        <v>82</v>
      </c>
      <c r="C39" s="31">
        <v>369714.05</v>
      </c>
      <c r="D39" s="31">
        <v>369714.05</v>
      </c>
      <c r="E39" s="35">
        <f t="shared" si="1"/>
        <v>92428.5125</v>
      </c>
      <c r="F39" s="50">
        <f t="shared" si="2"/>
        <v>277285.5375</v>
      </c>
      <c r="G39" s="5"/>
      <c r="I39" s="21"/>
      <c r="K39" s="5"/>
    </row>
    <row r="40" spans="1:11" s="20" customFormat="1" ht="18">
      <c r="A40" s="41" t="s">
        <v>22</v>
      </c>
      <c r="B40" s="49" t="s">
        <v>63</v>
      </c>
      <c r="C40" s="31">
        <v>5000</v>
      </c>
      <c r="D40" s="31">
        <v>4999</v>
      </c>
      <c r="E40" s="35">
        <f t="shared" si="1"/>
        <v>1250</v>
      </c>
      <c r="F40" s="50">
        <f t="shared" si="2"/>
        <v>3749</v>
      </c>
      <c r="G40" s="5"/>
      <c r="I40" s="21"/>
      <c r="K40" s="5"/>
    </row>
    <row r="41" spans="1:11" s="20" customFormat="1" ht="18.75" customHeight="1" hidden="1">
      <c r="A41" s="41" t="s">
        <v>23</v>
      </c>
      <c r="B41" s="49" t="s">
        <v>64</v>
      </c>
      <c r="C41" s="31">
        <v>0</v>
      </c>
      <c r="D41" s="31">
        <v>0</v>
      </c>
      <c r="E41" s="35">
        <f t="shared" si="1"/>
        <v>0</v>
      </c>
      <c r="F41" s="50">
        <f t="shared" si="2"/>
        <v>0</v>
      </c>
      <c r="G41" s="5"/>
      <c r="I41" s="21"/>
      <c r="K41" s="5"/>
    </row>
    <row r="42" spans="1:11" s="23" customFormat="1" ht="18.75" customHeight="1">
      <c r="A42" s="41" t="s">
        <v>23</v>
      </c>
      <c r="B42" s="57" t="s">
        <v>65</v>
      </c>
      <c r="C42" s="31">
        <v>95700</v>
      </c>
      <c r="D42" s="31">
        <v>81523.83</v>
      </c>
      <c r="E42" s="33"/>
      <c r="F42" s="33"/>
      <c r="G42" s="22"/>
      <c r="I42" s="24"/>
      <c r="K42" s="22"/>
    </row>
    <row r="43" spans="1:11" s="23" customFormat="1" ht="23.25" customHeight="1">
      <c r="A43" s="41" t="s">
        <v>24</v>
      </c>
      <c r="B43" s="49" t="s">
        <v>66</v>
      </c>
      <c r="C43" s="31">
        <v>10000</v>
      </c>
      <c r="D43" s="31">
        <v>10000</v>
      </c>
      <c r="E43" s="33"/>
      <c r="F43" s="33"/>
      <c r="G43" s="22"/>
      <c r="I43" s="24"/>
      <c r="K43" s="22"/>
    </row>
    <row r="44" spans="1:11" s="20" customFormat="1" ht="18" customHeight="1" hidden="1">
      <c r="A44" s="41" t="s">
        <v>81</v>
      </c>
      <c r="B44" s="49" t="s">
        <v>78</v>
      </c>
      <c r="C44" s="31">
        <v>0</v>
      </c>
      <c r="D44" s="31">
        <v>0</v>
      </c>
      <c r="E44" s="33"/>
      <c r="F44" s="33"/>
      <c r="G44" s="5"/>
      <c r="I44" s="21"/>
      <c r="K44" s="5"/>
    </row>
    <row r="45" spans="1:11" s="22" customFormat="1" ht="18" customHeight="1">
      <c r="A45" s="73" t="s">
        <v>25</v>
      </c>
      <c r="B45" s="73"/>
      <c r="C45" s="10">
        <f>C12-C33</f>
        <v>-1565797.5699999928</v>
      </c>
      <c r="D45" s="10">
        <f>D12-D33</f>
        <v>-1493324.700000003</v>
      </c>
      <c r="E45" s="33"/>
      <c r="F45" s="33"/>
      <c r="G45" s="5"/>
      <c r="H45" s="20"/>
      <c r="I45" s="21"/>
      <c r="J45" s="20"/>
      <c r="K45" s="5"/>
    </row>
    <row r="46" spans="1:11" s="22" customFormat="1" ht="17.25">
      <c r="A46" s="38">
        <v>3</v>
      </c>
      <c r="B46" s="55" t="s">
        <v>26</v>
      </c>
      <c r="C46" s="26">
        <f>C47</f>
        <v>1565797.57</v>
      </c>
      <c r="D46" s="26">
        <f>D47</f>
        <v>1493324.700000003</v>
      </c>
      <c r="E46" s="33"/>
      <c r="F46" s="33"/>
      <c r="G46" s="5"/>
      <c r="H46" s="20"/>
      <c r="I46" s="21"/>
      <c r="J46" s="20"/>
      <c r="K46" s="5"/>
    </row>
    <row r="47" spans="1:11" s="6" customFormat="1" ht="36" customHeight="1">
      <c r="A47" s="41" t="s">
        <v>28</v>
      </c>
      <c r="B47" s="58" t="s">
        <v>27</v>
      </c>
      <c r="C47" s="31">
        <v>1565797.57</v>
      </c>
      <c r="D47" s="31">
        <f>-D12+D33</f>
        <v>1493324.700000003</v>
      </c>
      <c r="E47" s="33"/>
      <c r="F47" s="4"/>
      <c r="G47"/>
      <c r="H47" s="12"/>
      <c r="I47" s="14"/>
      <c r="J47" s="12"/>
      <c r="K47"/>
    </row>
    <row r="48" spans="1:11" s="6" customFormat="1" ht="25.5" customHeight="1">
      <c r="A48" s="3"/>
      <c r="B48" s="45"/>
      <c r="C48" s="29"/>
      <c r="D48" s="29"/>
      <c r="E48" s="33"/>
      <c r="F48" s="4"/>
      <c r="G48"/>
      <c r="H48" s="12"/>
      <c r="I48" s="14"/>
      <c r="J48" s="12"/>
      <c r="K48"/>
    </row>
    <row r="49" spans="1:11" s="6" customFormat="1" ht="14.25" customHeight="1">
      <c r="A49" s="3"/>
      <c r="B49" s="45" t="s">
        <v>79</v>
      </c>
      <c r="C49" s="70" t="s">
        <v>80</v>
      </c>
      <c r="D49" s="70"/>
      <c r="E49" s="33"/>
      <c r="F49" s="4"/>
      <c r="G49"/>
      <c r="H49" s="12"/>
      <c r="I49" s="14"/>
      <c r="J49" s="12"/>
      <c r="K49"/>
    </row>
    <row r="50" spans="1:11" s="6" customFormat="1" ht="24" customHeight="1">
      <c r="A50" s="3"/>
      <c r="B50" s="45"/>
      <c r="C50" s="29"/>
      <c r="D50" s="29"/>
      <c r="E50" s="33"/>
      <c r="F50" s="4"/>
      <c r="G50"/>
      <c r="H50" s="12"/>
      <c r="I50" s="14"/>
      <c r="J50" s="12"/>
      <c r="K50"/>
    </row>
    <row r="51" spans="1:11" s="6" customFormat="1" ht="14.25" customHeight="1">
      <c r="A51" s="3"/>
      <c r="B51" s="45"/>
      <c r="C51" s="29"/>
      <c r="D51" s="29"/>
      <c r="E51" s="33"/>
      <c r="F51" s="4"/>
      <c r="G51"/>
      <c r="H51" s="12"/>
      <c r="I51" s="14"/>
      <c r="J51" s="12"/>
      <c r="K51"/>
    </row>
    <row r="52" spans="1:11" s="6" customFormat="1" ht="18">
      <c r="A52" s="3"/>
      <c r="B52" s="45"/>
      <c r="C52" s="29"/>
      <c r="D52" s="29"/>
      <c r="E52" s="33"/>
      <c r="F52" s="4"/>
      <c r="G52"/>
      <c r="H52" s="12"/>
      <c r="I52" s="14"/>
      <c r="J52" s="12"/>
      <c r="K52"/>
    </row>
    <row r="53" spans="1:11" s="6" customFormat="1" ht="18">
      <c r="A53" s="3"/>
      <c r="B53" s="45"/>
      <c r="C53" s="29"/>
      <c r="D53" s="29"/>
      <c r="E53" s="33"/>
      <c r="F53" s="4"/>
      <c r="G53"/>
      <c r="H53" s="12"/>
      <c r="I53" s="14"/>
      <c r="J53" s="12"/>
      <c r="K53"/>
    </row>
    <row r="54" spans="1:11" s="6" customFormat="1" ht="18">
      <c r="A54" s="3"/>
      <c r="B54" s="45"/>
      <c r="C54" s="29"/>
      <c r="D54" s="29"/>
      <c r="E54" s="33"/>
      <c r="F54" s="4"/>
      <c r="G54"/>
      <c r="H54" s="12"/>
      <c r="I54" s="14"/>
      <c r="J54" s="12"/>
      <c r="K54"/>
    </row>
    <row r="55" spans="1:11" s="6" customFormat="1" ht="18">
      <c r="A55" s="3"/>
      <c r="B55" s="45"/>
      <c r="C55" s="29"/>
      <c r="D55" s="29"/>
      <c r="E55" s="33"/>
      <c r="F55" s="4"/>
      <c r="G55"/>
      <c r="H55" s="12"/>
      <c r="I55" s="14"/>
      <c r="J55" s="12"/>
      <c r="K55"/>
    </row>
    <row r="56" spans="1:11" s="6" customFormat="1" ht="18">
      <c r="A56" s="3"/>
      <c r="B56" s="45"/>
      <c r="C56" s="48"/>
      <c r="D56" s="29"/>
      <c r="E56" s="33"/>
      <c r="F56" s="4"/>
      <c r="G56"/>
      <c r="H56" s="12"/>
      <c r="I56" s="14"/>
      <c r="J56" s="12"/>
      <c r="K56"/>
    </row>
    <row r="57" spans="1:11" s="6" customFormat="1" ht="18">
      <c r="A57" s="3"/>
      <c r="B57" s="45"/>
      <c r="C57" s="29"/>
      <c r="D57" s="29"/>
      <c r="E57" s="33"/>
      <c r="F57" s="4"/>
      <c r="G57"/>
      <c r="H57" s="12"/>
      <c r="I57" s="14"/>
      <c r="J57" s="12"/>
      <c r="K57"/>
    </row>
    <row r="58" spans="1:11" s="6" customFormat="1" ht="18">
      <c r="A58" s="3"/>
      <c r="B58" s="45"/>
      <c r="C58" s="29"/>
      <c r="D58" s="29"/>
      <c r="E58" s="33"/>
      <c r="F58" s="4"/>
      <c r="G58"/>
      <c r="H58" s="12"/>
      <c r="I58" s="14"/>
      <c r="J58" s="12"/>
      <c r="K58"/>
    </row>
    <row r="59" spans="1:11" s="6" customFormat="1" ht="18">
      <c r="A59" s="3"/>
      <c r="B59" s="45"/>
      <c r="C59" s="29"/>
      <c r="D59" s="29"/>
      <c r="E59" s="33"/>
      <c r="F59" s="4"/>
      <c r="G59"/>
      <c r="H59" s="12"/>
      <c r="I59" s="14"/>
      <c r="J59" s="12"/>
      <c r="K59"/>
    </row>
    <row r="60" spans="1:11" s="6" customFormat="1" ht="18">
      <c r="A60" s="3"/>
      <c r="B60" s="45"/>
      <c r="C60" s="29"/>
      <c r="D60" s="29"/>
      <c r="E60" s="33"/>
      <c r="F60" s="4"/>
      <c r="G60"/>
      <c r="H60" s="12"/>
      <c r="I60" s="14"/>
      <c r="J60" s="12"/>
      <c r="K60"/>
    </row>
    <row r="61" spans="1:11" s="6" customFormat="1" ht="18">
      <c r="A61" s="3"/>
      <c r="B61" s="45"/>
      <c r="C61" s="29"/>
      <c r="D61" s="29"/>
      <c r="E61" s="33"/>
      <c r="F61" s="4"/>
      <c r="G61"/>
      <c r="H61" s="12"/>
      <c r="I61" s="14"/>
      <c r="J61" s="12"/>
      <c r="K61"/>
    </row>
    <row r="62" spans="1:11" s="6" customFormat="1" ht="18">
      <c r="A62" s="3"/>
      <c r="B62" s="45"/>
      <c r="C62" s="29"/>
      <c r="D62" s="29"/>
      <c r="E62" s="33"/>
      <c r="F62" s="4"/>
      <c r="G62"/>
      <c r="H62" s="12"/>
      <c r="I62" s="14"/>
      <c r="J62" s="12"/>
      <c r="K62"/>
    </row>
    <row r="63" spans="1:11" s="6" customFormat="1" ht="18">
      <c r="A63" s="3"/>
      <c r="B63" s="45"/>
      <c r="C63" s="29"/>
      <c r="D63" s="29"/>
      <c r="E63" s="33"/>
      <c r="F63" s="4"/>
      <c r="G63"/>
      <c r="H63" s="12"/>
      <c r="I63" s="14"/>
      <c r="J63" s="12"/>
      <c r="K63"/>
    </row>
    <row r="64" spans="1:11" s="6" customFormat="1" ht="18">
      <c r="A64" s="3"/>
      <c r="B64" s="45"/>
      <c r="C64" s="29"/>
      <c r="D64" s="29"/>
      <c r="E64" s="33"/>
      <c r="F64" s="4"/>
      <c r="G64"/>
      <c r="H64" s="12"/>
      <c r="I64" s="14"/>
      <c r="J64" s="12"/>
      <c r="K64"/>
    </row>
    <row r="65" spans="1:11" s="6" customFormat="1" ht="18">
      <c r="A65" s="3"/>
      <c r="B65" s="45"/>
      <c r="C65" s="29"/>
      <c r="D65" s="29"/>
      <c r="E65" s="33"/>
      <c r="F65" s="4"/>
      <c r="G65"/>
      <c r="H65" s="12"/>
      <c r="I65" s="14"/>
      <c r="J65" s="12"/>
      <c r="K65"/>
    </row>
    <row r="66" spans="1:11" s="6" customFormat="1" ht="18">
      <c r="A66" s="3"/>
      <c r="B66" s="45"/>
      <c r="C66" s="29"/>
      <c r="D66" s="29"/>
      <c r="E66" s="33"/>
      <c r="F66" s="4"/>
      <c r="G66"/>
      <c r="H66" s="12"/>
      <c r="I66" s="14"/>
      <c r="J66" s="12"/>
      <c r="K66"/>
    </row>
    <row r="67" spans="1:11" s="6" customFormat="1" ht="18">
      <c r="A67" s="3"/>
      <c r="B67" s="45"/>
      <c r="C67" s="29"/>
      <c r="D67" s="29"/>
      <c r="E67" s="33"/>
      <c r="F67" s="4"/>
      <c r="G67"/>
      <c r="H67" s="12"/>
      <c r="I67" s="14"/>
      <c r="J67" s="12"/>
      <c r="K67"/>
    </row>
    <row r="68" spans="1:11" s="6" customFormat="1" ht="18">
      <c r="A68" s="3"/>
      <c r="B68" s="45"/>
      <c r="C68" s="29"/>
      <c r="D68" s="29"/>
      <c r="E68" s="33"/>
      <c r="F68" s="4"/>
      <c r="G68"/>
      <c r="H68" s="12"/>
      <c r="I68" s="14"/>
      <c r="J68" s="12"/>
      <c r="K68"/>
    </row>
    <row r="69" spans="1:11" s="6" customFormat="1" ht="18">
      <c r="A69" s="3"/>
      <c r="B69" s="45"/>
      <c r="C69" s="29"/>
      <c r="D69" s="29"/>
      <c r="E69" s="33"/>
      <c r="F69" s="4"/>
      <c r="G69"/>
      <c r="H69" s="12"/>
      <c r="I69" s="14"/>
      <c r="J69" s="12"/>
      <c r="K69"/>
    </row>
    <row r="70" spans="1:11" s="6" customFormat="1" ht="12.75">
      <c r="A70" s="2"/>
      <c r="B70" s="47"/>
      <c r="C70" s="28"/>
      <c r="D70" s="28"/>
      <c r="E70" s="33"/>
      <c r="F70" s="4"/>
      <c r="G70"/>
      <c r="H70" s="12"/>
      <c r="I70" s="14"/>
      <c r="J70" s="12"/>
      <c r="K70"/>
    </row>
    <row r="71" spans="1:11" s="6" customFormat="1" ht="12.75">
      <c r="A71" s="2"/>
      <c r="B71" s="47"/>
      <c r="C71" s="28"/>
      <c r="D71" s="28"/>
      <c r="E71" s="33"/>
      <c r="F71" s="4"/>
      <c r="G71"/>
      <c r="H71" s="12"/>
      <c r="I71" s="14"/>
      <c r="J71" s="12"/>
      <c r="K71"/>
    </row>
    <row r="72" spans="1:11" s="6" customFormat="1" ht="12.75">
      <c r="A72" s="2"/>
      <c r="B72" s="47"/>
      <c r="C72" s="28"/>
      <c r="D72" s="28"/>
      <c r="E72" s="33"/>
      <c r="F72" s="4"/>
      <c r="G72"/>
      <c r="H72" s="12"/>
      <c r="I72" s="14"/>
      <c r="J72" s="12"/>
      <c r="K72"/>
    </row>
    <row r="73" spans="1:11" s="6" customFormat="1" ht="12.75">
      <c r="A73" s="2"/>
      <c r="B73" s="47"/>
      <c r="C73" s="28"/>
      <c r="D73" s="28"/>
      <c r="E73" s="33"/>
      <c r="F73" s="4"/>
      <c r="G73"/>
      <c r="H73" s="12"/>
      <c r="I73" s="14"/>
      <c r="J73" s="12"/>
      <c r="K73"/>
    </row>
    <row r="74" spans="1:11" s="6" customFormat="1" ht="12.75">
      <c r="A74" s="2"/>
      <c r="B74" s="47"/>
      <c r="C74" s="28"/>
      <c r="D74" s="28"/>
      <c r="E74" s="33"/>
      <c r="F74" s="4"/>
      <c r="G74"/>
      <c r="H74" s="12"/>
      <c r="I74" s="14"/>
      <c r="J74" s="12"/>
      <c r="K74"/>
    </row>
    <row r="75" spans="1:11" s="6" customFormat="1" ht="12.75">
      <c r="A75" s="2"/>
      <c r="B75" s="47"/>
      <c r="C75" s="28"/>
      <c r="D75" s="28"/>
      <c r="E75" s="33"/>
      <c r="F75" s="4"/>
      <c r="G75"/>
      <c r="H75" s="12"/>
      <c r="I75" s="14"/>
      <c r="J75" s="12"/>
      <c r="K75"/>
    </row>
    <row r="76" spans="1:11" s="6" customFormat="1" ht="12.75">
      <c r="A76" s="2"/>
      <c r="B76" s="47"/>
      <c r="C76" s="28"/>
      <c r="D76" s="28"/>
      <c r="E76" s="33"/>
      <c r="F76" s="4"/>
      <c r="G76"/>
      <c r="H76" s="12"/>
      <c r="I76" s="14"/>
      <c r="J76" s="12"/>
      <c r="K76"/>
    </row>
    <row r="77" spans="1:11" s="6" customFormat="1" ht="12.75">
      <c r="A77" s="2"/>
      <c r="B77" s="47"/>
      <c r="C77" s="28"/>
      <c r="D77" s="28"/>
      <c r="E77" s="33"/>
      <c r="F77" s="4"/>
      <c r="G77"/>
      <c r="H77" s="12"/>
      <c r="I77" s="14"/>
      <c r="J77" s="12"/>
      <c r="K77"/>
    </row>
    <row r="78" spans="1:11" s="6" customFormat="1" ht="12.75">
      <c r="A78" s="2"/>
      <c r="B78" s="47"/>
      <c r="C78" s="28"/>
      <c r="D78" s="28"/>
      <c r="E78" s="33"/>
      <c r="F78" s="4"/>
      <c r="G78"/>
      <c r="H78" s="12"/>
      <c r="I78" s="14"/>
      <c r="J78" s="12"/>
      <c r="K78"/>
    </row>
    <row r="79" spans="1:11" s="6" customFormat="1" ht="12.75">
      <c r="A79" s="2"/>
      <c r="B79" s="47"/>
      <c r="C79" s="28"/>
      <c r="D79" s="28"/>
      <c r="E79" s="33"/>
      <c r="F79" s="4"/>
      <c r="G79"/>
      <c r="H79" s="12"/>
      <c r="I79" s="14"/>
      <c r="J79" s="12"/>
      <c r="K79"/>
    </row>
    <row r="80" spans="1:11" s="6" customFormat="1" ht="12.75">
      <c r="A80" s="2"/>
      <c r="B80" s="47"/>
      <c r="C80" s="28"/>
      <c r="D80" s="28"/>
      <c r="E80" s="33"/>
      <c r="F80" s="4"/>
      <c r="G80"/>
      <c r="H80" s="12"/>
      <c r="I80" s="14"/>
      <c r="J80" s="12"/>
      <c r="K80"/>
    </row>
    <row r="81" spans="1:11" s="6" customFormat="1" ht="12.75">
      <c r="A81" s="2"/>
      <c r="B81" s="47"/>
      <c r="C81" s="28"/>
      <c r="D81" s="28"/>
      <c r="E81" s="33"/>
      <c r="F81" s="4"/>
      <c r="G81"/>
      <c r="H81" s="12"/>
      <c r="I81" s="14"/>
      <c r="J81" s="12"/>
      <c r="K81"/>
    </row>
    <row r="82" spans="1:11" s="6" customFormat="1" ht="12.75">
      <c r="A82" s="2"/>
      <c r="B82" s="47"/>
      <c r="C82" s="28"/>
      <c r="D82" s="28"/>
      <c r="E82" s="33"/>
      <c r="F82" s="4"/>
      <c r="G82"/>
      <c r="H82" s="12"/>
      <c r="I82" s="14"/>
      <c r="J82" s="12"/>
      <c r="K82"/>
    </row>
    <row r="83" spans="1:11" s="6" customFormat="1" ht="12.75">
      <c r="A83" s="2"/>
      <c r="B83" s="47"/>
      <c r="C83" s="28"/>
      <c r="D83" s="28"/>
      <c r="E83" s="33"/>
      <c r="F83" s="4"/>
      <c r="G83"/>
      <c r="H83" s="12"/>
      <c r="I83" s="14"/>
      <c r="J83" s="12"/>
      <c r="K83"/>
    </row>
    <row r="84" spans="1:11" s="6" customFormat="1" ht="12.75">
      <c r="A84" s="2"/>
      <c r="B84" s="47"/>
      <c r="C84" s="28"/>
      <c r="D84" s="28"/>
      <c r="E84" s="33"/>
      <c r="F84" s="4"/>
      <c r="G84"/>
      <c r="H84" s="12"/>
      <c r="I84" s="14"/>
      <c r="J84" s="12"/>
      <c r="K84"/>
    </row>
    <row r="85" spans="1:11" s="6" customFormat="1" ht="12.75">
      <c r="A85" s="2"/>
      <c r="B85" s="47"/>
      <c r="C85" s="28"/>
      <c r="D85" s="28"/>
      <c r="E85" s="33"/>
      <c r="F85" s="4"/>
      <c r="G85"/>
      <c r="H85" s="12"/>
      <c r="I85" s="14"/>
      <c r="J85" s="12"/>
      <c r="K85"/>
    </row>
    <row r="86" spans="1:11" s="6" customFormat="1" ht="12.75">
      <c r="A86" s="2"/>
      <c r="B86" s="47"/>
      <c r="C86" s="28"/>
      <c r="D86" s="28"/>
      <c r="E86" s="33"/>
      <c r="F86" s="4"/>
      <c r="G86"/>
      <c r="H86" s="12"/>
      <c r="I86" s="14"/>
      <c r="J86" s="12"/>
      <c r="K86"/>
    </row>
    <row r="87" spans="1:11" s="6" customFormat="1" ht="12.75">
      <c r="A87" s="2"/>
      <c r="B87" s="47"/>
      <c r="C87" s="28"/>
      <c r="D87" s="28"/>
      <c r="E87" s="33"/>
      <c r="F87" s="4"/>
      <c r="G87"/>
      <c r="H87" s="12"/>
      <c r="I87" s="14"/>
      <c r="J87" s="12"/>
      <c r="K87"/>
    </row>
    <row r="88" spans="1:11" s="6" customFormat="1" ht="12.75">
      <c r="A88" s="2"/>
      <c r="B88" s="47"/>
      <c r="C88" s="28"/>
      <c r="D88" s="28"/>
      <c r="E88" s="33"/>
      <c r="F88" s="4"/>
      <c r="G88"/>
      <c r="H88" s="12"/>
      <c r="I88" s="14"/>
      <c r="J88" s="12"/>
      <c r="K88"/>
    </row>
    <row r="89" spans="1:11" s="6" customFormat="1" ht="12.75">
      <c r="A89" s="2"/>
      <c r="B89" s="47"/>
      <c r="C89" s="28"/>
      <c r="D89" s="28"/>
      <c r="E89" s="33"/>
      <c r="F89" s="4"/>
      <c r="G89"/>
      <c r="H89" s="12"/>
      <c r="I89" s="14"/>
      <c r="J89" s="12"/>
      <c r="K89"/>
    </row>
    <row r="90" spans="1:11" s="6" customFormat="1" ht="12.75">
      <c r="A90" s="2"/>
      <c r="B90" s="47"/>
      <c r="C90" s="28"/>
      <c r="D90" s="28"/>
      <c r="E90" s="33"/>
      <c r="F90" s="4"/>
      <c r="G90"/>
      <c r="H90" s="12"/>
      <c r="I90" s="14"/>
      <c r="J90" s="12"/>
      <c r="K90"/>
    </row>
    <row r="91" spans="1:11" s="6" customFormat="1" ht="12.75">
      <c r="A91" s="2"/>
      <c r="B91" s="47"/>
      <c r="C91" s="28"/>
      <c r="D91" s="28"/>
      <c r="E91" s="33"/>
      <c r="F91" s="4"/>
      <c r="G91"/>
      <c r="H91" s="12"/>
      <c r="I91" s="14"/>
      <c r="J91" s="12"/>
      <c r="K91"/>
    </row>
    <row r="92" spans="1:11" s="6" customFormat="1" ht="12.75">
      <c r="A92" s="2"/>
      <c r="B92" s="47"/>
      <c r="C92" s="28"/>
      <c r="D92" s="28"/>
      <c r="E92" s="33"/>
      <c r="F92" s="4"/>
      <c r="G92"/>
      <c r="H92" s="12"/>
      <c r="I92" s="14"/>
      <c r="J92" s="12"/>
      <c r="K92"/>
    </row>
    <row r="93" spans="1:11" s="6" customFormat="1" ht="12.75">
      <c r="A93" s="2"/>
      <c r="B93" s="47"/>
      <c r="C93" s="28"/>
      <c r="D93" s="28"/>
      <c r="E93" s="33"/>
      <c r="F93" s="4"/>
      <c r="G93"/>
      <c r="H93" s="12"/>
      <c r="I93" s="14"/>
      <c r="J93" s="12"/>
      <c r="K93"/>
    </row>
    <row r="94" spans="1:11" s="6" customFormat="1" ht="12.75">
      <c r="A94" s="2"/>
      <c r="B94" s="47"/>
      <c r="C94" s="28"/>
      <c r="D94" s="28"/>
      <c r="E94" s="33"/>
      <c r="F94" s="4"/>
      <c r="G94"/>
      <c r="H94" s="12"/>
      <c r="I94" s="14"/>
      <c r="J94" s="12"/>
      <c r="K94"/>
    </row>
    <row r="95" spans="1:11" s="6" customFormat="1" ht="12.75">
      <c r="A95" s="2"/>
      <c r="B95" s="47"/>
      <c r="C95" s="28"/>
      <c r="D95" s="28"/>
      <c r="E95" s="33"/>
      <c r="F95" s="4"/>
      <c r="G95"/>
      <c r="H95" s="12"/>
      <c r="I95" s="14"/>
      <c r="J95" s="12"/>
      <c r="K95"/>
    </row>
    <row r="96" spans="1:11" s="6" customFormat="1" ht="12.75">
      <c r="A96" s="2"/>
      <c r="B96" s="47"/>
      <c r="C96" s="28"/>
      <c r="D96" s="28"/>
      <c r="E96" s="33"/>
      <c r="F96" s="4"/>
      <c r="G96"/>
      <c r="H96" s="12"/>
      <c r="I96" s="14"/>
      <c r="J96" s="12"/>
      <c r="K96"/>
    </row>
    <row r="97" spans="1:11" s="6" customFormat="1" ht="12.75">
      <c r="A97" s="2"/>
      <c r="B97" s="47"/>
      <c r="C97" s="28"/>
      <c r="D97" s="28"/>
      <c r="E97" s="33"/>
      <c r="F97" s="4"/>
      <c r="G97"/>
      <c r="H97" s="12"/>
      <c r="I97" s="14"/>
      <c r="J97" s="12"/>
      <c r="K97"/>
    </row>
    <row r="98" spans="1:11" s="6" customFormat="1" ht="12.75">
      <c r="A98" s="2"/>
      <c r="B98" s="47"/>
      <c r="C98" s="28"/>
      <c r="D98" s="28"/>
      <c r="E98" s="33"/>
      <c r="F98" s="4"/>
      <c r="G98"/>
      <c r="H98" s="12"/>
      <c r="I98" s="14"/>
      <c r="J98" s="12"/>
      <c r="K98"/>
    </row>
    <row r="99" spans="1:11" s="6" customFormat="1" ht="12.75">
      <c r="A99" s="2"/>
      <c r="B99" s="47"/>
      <c r="C99" s="28"/>
      <c r="D99" s="28"/>
      <c r="E99" s="33"/>
      <c r="F99" s="4"/>
      <c r="G99"/>
      <c r="H99" s="12"/>
      <c r="I99" s="14"/>
      <c r="J99" s="12"/>
      <c r="K99"/>
    </row>
  </sheetData>
  <sheetProtection/>
  <mergeCells count="8">
    <mergeCell ref="C49:D49"/>
    <mergeCell ref="C2:D2"/>
    <mergeCell ref="C3:D3"/>
    <mergeCell ref="C4:D4"/>
    <mergeCell ref="C5:D5"/>
    <mergeCell ref="A7:D7"/>
    <mergeCell ref="A8:D8"/>
    <mergeCell ref="A45:B45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2" max="2" width="31.00390625" style="0" customWidth="1"/>
    <col min="3" max="3" width="17.7109375" style="0" customWidth="1"/>
    <col min="4" max="4" width="30.00390625" style="0" customWidth="1"/>
  </cols>
  <sheetData>
    <row r="1" spans="1:4" ht="12.75">
      <c r="A1" s="1"/>
      <c r="B1" s="1"/>
      <c r="C1" s="74" t="s">
        <v>33</v>
      </c>
      <c r="D1" s="74"/>
    </row>
    <row r="2" spans="1:4" ht="12.75">
      <c r="A2" s="1"/>
      <c r="B2" s="1"/>
      <c r="C2" s="74" t="s">
        <v>31</v>
      </c>
      <c r="D2" s="74"/>
    </row>
    <row r="3" spans="1:4" ht="12.75">
      <c r="A3" s="1"/>
      <c r="B3" s="1"/>
      <c r="C3" s="74" t="s">
        <v>32</v>
      </c>
      <c r="D3" s="74"/>
    </row>
    <row r="4" spans="1:4" ht="12.75" customHeight="1">
      <c r="A4" s="1"/>
      <c r="B4" s="1"/>
      <c r="C4" s="75" t="s">
        <v>34</v>
      </c>
      <c r="D4" s="75"/>
    </row>
    <row r="5" spans="1:4" ht="12.75">
      <c r="A5" s="1"/>
      <c r="B5" s="1"/>
      <c r="C5" s="37"/>
      <c r="D5" s="37"/>
    </row>
    <row r="6" spans="1:4" ht="55.5" customHeight="1">
      <c r="A6" s="76" t="s">
        <v>97</v>
      </c>
      <c r="B6" s="76"/>
      <c r="C6" s="76"/>
      <c r="D6" s="76"/>
    </row>
    <row r="7" spans="1:4" ht="15" customHeight="1">
      <c r="A7" s="15"/>
      <c r="B7" s="15"/>
      <c r="C7" s="15"/>
      <c r="D7" s="15"/>
    </row>
    <row r="8" spans="1:4" ht="14.25" customHeight="1">
      <c r="A8" s="15"/>
      <c r="B8" s="15"/>
      <c r="C8" s="15"/>
      <c r="D8" s="15"/>
    </row>
    <row r="9" spans="1:4" ht="26.25">
      <c r="A9" s="16" t="s">
        <v>0</v>
      </c>
      <c r="B9" s="16" t="s">
        <v>35</v>
      </c>
      <c r="C9" s="16" t="s">
        <v>36</v>
      </c>
      <c r="D9" s="16" t="s">
        <v>93</v>
      </c>
    </row>
    <row r="10" spans="1:4" ht="18" thickBot="1">
      <c r="A10" s="17">
        <v>1</v>
      </c>
      <c r="B10" s="17">
        <v>2</v>
      </c>
      <c r="C10" s="17">
        <v>3</v>
      </c>
      <c r="D10" s="17">
        <v>4</v>
      </c>
    </row>
    <row r="11" spans="1:4" s="18" customFormat="1" ht="39.75" customHeight="1" thickBot="1">
      <c r="A11" s="63" t="s">
        <v>87</v>
      </c>
      <c r="B11" s="64" t="s">
        <v>38</v>
      </c>
      <c r="C11" s="59">
        <v>2</v>
      </c>
      <c r="D11" s="60">
        <f>D12</f>
        <v>901.8</v>
      </c>
    </row>
    <row r="12" spans="1:4" s="18" customFormat="1" ht="24" customHeight="1" thickBot="1">
      <c r="A12" s="65" t="s">
        <v>88</v>
      </c>
      <c r="B12" s="66" t="s">
        <v>89</v>
      </c>
      <c r="C12" s="59">
        <v>2</v>
      </c>
      <c r="D12" s="60">
        <v>901.8</v>
      </c>
    </row>
    <row r="13" spans="1:4" ht="49.5" customHeight="1" thickBot="1">
      <c r="A13" s="67" t="s">
        <v>37</v>
      </c>
      <c r="B13" s="68" t="s">
        <v>90</v>
      </c>
      <c r="C13" s="59">
        <f>C14</f>
        <v>9</v>
      </c>
      <c r="D13" s="60">
        <f>D14</f>
        <v>2892.1</v>
      </c>
    </row>
    <row r="14" spans="1:4" ht="33" customHeight="1" thickBot="1">
      <c r="A14" s="65" t="s">
        <v>88</v>
      </c>
      <c r="B14" s="66" t="s">
        <v>91</v>
      </c>
      <c r="C14" s="61">
        <v>9</v>
      </c>
      <c r="D14" s="62">
        <v>2892.1</v>
      </c>
    </row>
    <row r="15" spans="1:4" s="18" customFormat="1" ht="38.25" customHeight="1" thickBot="1">
      <c r="A15" s="65" t="s">
        <v>92</v>
      </c>
      <c r="B15" s="66" t="s">
        <v>39</v>
      </c>
      <c r="C15" s="69">
        <v>0</v>
      </c>
      <c r="D15" s="62">
        <v>0</v>
      </c>
    </row>
    <row r="16" spans="1:4" ht="18">
      <c r="A16" s="19"/>
      <c r="B16" s="19"/>
      <c r="C16" s="19"/>
      <c r="D16" s="19"/>
    </row>
    <row r="17" spans="1:4" ht="18">
      <c r="A17" s="19"/>
      <c r="B17" s="19"/>
      <c r="C17" s="19"/>
      <c r="D17" s="19"/>
    </row>
    <row r="18" spans="1:4" ht="18">
      <c r="A18" s="19"/>
      <c r="B18" s="19"/>
      <c r="C18" s="19"/>
      <c r="D18" s="19"/>
    </row>
    <row r="19" spans="1:4" ht="18">
      <c r="A19" s="19" t="str">
        <f>'отчет об исп.за 1 пол.'!B49</f>
        <v>Глава МО "Катунинское"</v>
      </c>
      <c r="B19" s="19"/>
      <c r="C19" s="19"/>
      <c r="D19" s="19" t="s">
        <v>80</v>
      </c>
    </row>
    <row r="20" spans="1:4" ht="12.75">
      <c r="A20" s="1"/>
      <c r="B20" s="1"/>
      <c r="C20" s="1"/>
      <c r="D20" s="1"/>
    </row>
    <row r="21" spans="1:4" ht="12.75">
      <c r="A21" s="1"/>
      <c r="B21" s="1"/>
      <c r="C21" s="1"/>
      <c r="D21" s="1"/>
    </row>
  </sheetData>
  <sheetProtection/>
  <mergeCells count="5">
    <mergeCell ref="C1:D1"/>
    <mergeCell ref="C2:D2"/>
    <mergeCell ref="C3:D3"/>
    <mergeCell ref="C4:D4"/>
    <mergeCell ref="A6:D6"/>
  </mergeCells>
  <printOptions/>
  <pageMargins left="0.7874015748031497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2020-10-04T16:11:36Z</cp:lastPrinted>
  <dcterms:created xsi:type="dcterms:W3CDTF">1996-10-08T23:32:33Z</dcterms:created>
  <dcterms:modified xsi:type="dcterms:W3CDTF">2021-03-13T13:28:16Z</dcterms:modified>
  <cp:category/>
  <cp:version/>
  <cp:contentType/>
  <cp:contentStatus/>
</cp:coreProperties>
</file>